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ya\Desktop\"/>
    </mc:Choice>
  </mc:AlternateContent>
  <bookViews>
    <workbookView xWindow="0" yWindow="0" windowWidth="19200" windowHeight="113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6" i="1"/>
  <c r="H33" i="1"/>
  <c r="D36" i="1"/>
  <c r="E36" i="1"/>
  <c r="F36" i="1"/>
  <c r="C36" i="1"/>
  <c r="F33" i="1"/>
  <c r="G7" i="1"/>
  <c r="G8" i="1"/>
  <c r="G9" i="1"/>
  <c r="G10" i="1"/>
  <c r="G11" i="1"/>
  <c r="G13" i="1"/>
  <c r="G14" i="1"/>
  <c r="G15" i="1"/>
  <c r="G16" i="1"/>
  <c r="G17" i="1"/>
  <c r="G18" i="1"/>
  <c r="G20" i="1"/>
  <c r="G21" i="1"/>
  <c r="G22" i="1"/>
  <c r="G23" i="1"/>
  <c r="G25" i="1"/>
  <c r="G26" i="1"/>
  <c r="G27" i="1"/>
  <c r="G28" i="1"/>
  <c r="G30" i="1"/>
  <c r="G31" i="1"/>
  <c r="G3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G2" i="1" l="1"/>
  <c r="G3" i="1"/>
  <c r="G4" i="1"/>
  <c r="G5" i="1"/>
  <c r="F2" i="1"/>
  <c r="F3" i="1"/>
  <c r="F4" i="1"/>
  <c r="F5" i="1"/>
  <c r="D2" i="1"/>
  <c r="D3" i="1"/>
  <c r="D4" i="1"/>
  <c r="D5" i="1"/>
  <c r="D7" i="1"/>
  <c r="H7" i="1" s="1"/>
  <c r="D8" i="1"/>
  <c r="H8" i="1" s="1"/>
  <c r="D9" i="1"/>
  <c r="H9" i="1" s="1"/>
  <c r="D10" i="1"/>
  <c r="H10" i="1" s="1"/>
  <c r="D11" i="1"/>
  <c r="H11" i="1" s="1"/>
  <c r="D13" i="1"/>
  <c r="H13" i="1" s="1"/>
  <c r="D14" i="1"/>
  <c r="H14" i="1" s="1"/>
  <c r="D15" i="1"/>
  <c r="H15" i="1" s="1"/>
  <c r="D16" i="1"/>
  <c r="H16" i="1" s="1"/>
  <c r="D17" i="1"/>
  <c r="H17" i="1" s="1"/>
  <c r="D18" i="1"/>
  <c r="H18" i="1" s="1"/>
  <c r="D20" i="1"/>
  <c r="H20" i="1" s="1"/>
  <c r="D21" i="1"/>
  <c r="H21" i="1" s="1"/>
  <c r="D22" i="1"/>
  <c r="H22" i="1" s="1"/>
  <c r="D23" i="1"/>
  <c r="H23" i="1" s="1"/>
  <c r="D25" i="1"/>
  <c r="H25" i="1" s="1"/>
  <c r="D26" i="1"/>
  <c r="H26" i="1" s="1"/>
  <c r="D27" i="1"/>
  <c r="H27" i="1" s="1"/>
  <c r="D28" i="1"/>
  <c r="H28" i="1" s="1"/>
  <c r="D30" i="1"/>
  <c r="H30" i="1" s="1"/>
  <c r="D31" i="1"/>
  <c r="H31" i="1" s="1"/>
  <c r="D32" i="1"/>
  <c r="H32" i="1" s="1"/>
  <c r="H5" i="1" l="1"/>
  <c r="H4" i="1"/>
  <c r="H2" i="1"/>
  <c r="H3" i="1"/>
  <c r="C33" i="1"/>
  <c r="D33" i="1" l="1"/>
  <c r="G33" i="1"/>
  <c r="C29" i="1"/>
  <c r="C24" i="1"/>
  <c r="C19" i="1"/>
  <c r="C12" i="1"/>
  <c r="C6" i="1"/>
  <c r="G6" i="1" s="1"/>
  <c r="D12" i="1" l="1"/>
  <c r="H12" i="1" s="1"/>
  <c r="G12" i="1"/>
  <c r="D19" i="1"/>
  <c r="H19" i="1" s="1"/>
  <c r="G19" i="1"/>
  <c r="D24" i="1"/>
  <c r="H24" i="1" s="1"/>
  <c r="G24" i="1"/>
  <c r="D29" i="1"/>
  <c r="H29" i="1" s="1"/>
  <c r="G29" i="1"/>
  <c r="D6" i="1"/>
  <c r="H6" i="1" s="1"/>
</calcChain>
</file>

<file path=xl/sharedStrings.xml><?xml version="1.0" encoding="utf-8"?>
<sst xmlns="http://schemas.openxmlformats.org/spreadsheetml/2006/main" count="129" uniqueCount="72">
  <si>
    <t>Tarea</t>
  </si>
  <si>
    <t>Estimación (h)</t>
  </si>
  <si>
    <t>Dependéncias</t>
  </si>
  <si>
    <t>Recursos materiales</t>
  </si>
  <si>
    <t>GP1</t>
  </si>
  <si>
    <t>GP2</t>
  </si>
  <si>
    <t>GP3</t>
  </si>
  <si>
    <t>GP4</t>
  </si>
  <si>
    <t>S1.1</t>
  </si>
  <si>
    <t>S1.2</t>
  </si>
  <si>
    <t>S1.3</t>
  </si>
  <si>
    <t>S1.4</t>
  </si>
  <si>
    <t>S1.5</t>
  </si>
  <si>
    <t>S2.1</t>
  </si>
  <si>
    <t>S2.2</t>
  </si>
  <si>
    <t>S2.3</t>
  </si>
  <si>
    <t>S2.4</t>
  </si>
  <si>
    <t>S2.5</t>
  </si>
  <si>
    <t>S2.6</t>
  </si>
  <si>
    <t>S3.1</t>
  </si>
  <si>
    <t>S3.2</t>
  </si>
  <si>
    <t>S3.3</t>
  </si>
  <si>
    <t>S3.4</t>
  </si>
  <si>
    <t>S4.1</t>
  </si>
  <si>
    <t>S4.2</t>
  </si>
  <si>
    <t>S4.3</t>
  </si>
  <si>
    <t>S4.4</t>
  </si>
  <si>
    <t>AT1</t>
  </si>
  <si>
    <t>AT2</t>
  </si>
  <si>
    <t>AT3</t>
  </si>
  <si>
    <t>-</t>
  </si>
  <si>
    <t>PC, Drive, Word</t>
  </si>
  <si>
    <t>PC, MS SQL Server, IIS Server</t>
  </si>
  <si>
    <t>Contextualización y alcance</t>
  </si>
  <si>
    <t>Planificación</t>
  </si>
  <si>
    <t>Gestión económica y de sostenibilidad:</t>
  </si>
  <si>
    <t>Integración final del documento:</t>
  </si>
  <si>
    <t>Definición inicial del modelo de datos en Microsoft SQL Server</t>
  </si>
  <si>
    <t>Configurador de puestos</t>
  </si>
  <si>
    <t>Configuración de atributos</t>
  </si>
  <si>
    <t>Hojas de operario (versión mínima)</t>
  </si>
  <si>
    <t>Definición del flujo general de navegación</t>
  </si>
  <si>
    <t>Refinamiento progresivo del modelo de datos</t>
  </si>
  <si>
    <t>Implementación de dependencias entre atributos</t>
  </si>
  <si>
    <t>Gestión de estados y persistencia</t>
  </si>
  <si>
    <t>Trazabilidad por operario</t>
  </si>
  <si>
    <t>Mejora estructural de las interfaces</t>
  </si>
  <si>
    <t>Consolidación de reglas de negocio</t>
  </si>
  <si>
    <t>Implementación del módulo de planificación diaria</t>
  </si>
  <si>
    <t>Gestión y reordenación de órdenes</t>
  </si>
  <si>
    <t>Control de estados de producción</t>
  </si>
  <si>
    <t>Integración básica con Microsoft Dynamics NAV</t>
  </si>
  <si>
    <t>Asociación de documentos a puestos y atributos</t>
  </si>
  <si>
    <t>Configuración de categorías</t>
  </si>
  <si>
    <t>Visualización controlada en hojas de operario</t>
  </si>
  <si>
    <t>Gestión de versiones PDF</t>
  </si>
  <si>
    <t>Validación progresiva en entorno real</t>
  </si>
  <si>
    <t>Corrección de errores y ajustes evolutivos</t>
  </si>
  <si>
    <t>Redacción continua de la memoria</t>
  </si>
  <si>
    <t>Tablet, MS SQL Server, IIS Server</t>
  </si>
  <si>
    <t>Descripción</t>
  </si>
  <si>
    <t>Subtotal</t>
  </si>
  <si>
    <t>PC, MS SQL Server, IIS Server, Visual Studio, GIT</t>
  </si>
  <si>
    <t>PC, MS SQL Server, IIS Server, Visual Studio, Microfost Dynamics Nav, GIT</t>
  </si>
  <si>
    <t>Coste Real (€)</t>
  </si>
  <si>
    <t>Coste estimación(€)</t>
  </si>
  <si>
    <t>Real (h)</t>
  </si>
  <si>
    <t>Desviación (h)</t>
  </si>
  <si>
    <t>Desviación (€)</t>
  </si>
  <si>
    <t>Contingencia</t>
  </si>
  <si>
    <t>Costos Imprevistos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</si>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</sst>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0" fillId="0" borderId="0" xfId="0" applyFont="1"/>
  </cellXfs>
  <cellStyles count="1">
    <cellStyle name="Обычный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:J36" totalsRowShown="0">
  <autoFilter ref="A1:J36"/>
  <tableColumns count="10">
    <tableColumn id="1" name="Tarea"/>
    <tableColumn id="2" name="Descripción" totalsRowDxfId="4"/>
    <tableColumn id="3" name="Estimación (h)"/>
    <tableColumn id="10" name="Coste estimación(€)" dataDxfId="3">
      <calculatedColumnFormula>Таблица2[[#This Row],[Estimación (h)]]*13</calculatedColumnFormula>
    </tableColumn>
    <tableColumn id="9" name="Real (h)"/>
    <tableColumn id="8" name="Coste Real (€)" dataDxfId="2">
      <calculatedColumnFormula>Таблица2[[#This Row],[Real (h)]]*13</calculatedColumnFormula>
    </tableColumn>
    <tableColumn id="12" name="Desviación (h)" dataDxfId="1">
      <calculatedColumnFormula>(Таблица2[[#This Row],[Estimación (h)]]-Таблица2[[#This Row],[Real (h)]])</calculatedColumnFormula>
    </tableColumn>
    <tableColumn id="7" name="Desviación (€)" dataDxfId="0">
      <calculatedColumnFormula>(Таблица2[[#This Row],[Coste estimación(€)]]-Таблица2[[#This Row],[Coste Real (€)]])</calculatedColumnFormula>
    </tableColumn>
    <tableColumn id="4" name="Dependéncias"/>
    <tableColumn id="5" name="Recursos materiales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M33" sqref="M33"/>
    </sheetView>
  </sheetViews>
  <sheetFormatPr defaultRowHeight="15" x14ac:dyDescent="0.25"/>
  <cols>
    <col min="1" max="1" width="8" customWidth="1"/>
    <col min="2" max="2" width="57.42578125" bestFit="1" customWidth="1"/>
    <col min="3" max="3" width="15.7109375" customWidth="1"/>
    <col min="4" max="4" width="21.140625" bestFit="1" customWidth="1"/>
    <col min="5" max="5" width="10.140625" bestFit="1" customWidth="1"/>
    <col min="6" max="6" width="15.5703125" bestFit="1" customWidth="1"/>
    <col min="7" max="7" width="16" bestFit="1" customWidth="1"/>
    <col min="8" max="8" width="15.85546875" bestFit="1" customWidth="1"/>
    <col min="9" max="9" width="15.7109375" hidden="1" customWidth="1"/>
    <col min="10" max="10" width="66.5703125" hidden="1" customWidth="1"/>
  </cols>
  <sheetData>
    <row r="1" spans="1:10" x14ac:dyDescent="0.25">
      <c r="A1" t="s">
        <v>0</v>
      </c>
      <c r="B1" t="s">
        <v>60</v>
      </c>
      <c r="C1" t="s">
        <v>1</v>
      </c>
      <c r="D1" t="s">
        <v>65</v>
      </c>
      <c r="E1" t="s">
        <v>66</v>
      </c>
      <c r="F1" t="s">
        <v>64</v>
      </c>
      <c r="G1" t="s">
        <v>67</v>
      </c>
      <c r="H1" t="s">
        <v>68</v>
      </c>
      <c r="I1" t="s">
        <v>2</v>
      </c>
      <c r="J1" t="s">
        <v>3</v>
      </c>
    </row>
    <row r="2" spans="1:10" x14ac:dyDescent="0.25">
      <c r="A2" t="s">
        <v>4</v>
      </c>
      <c r="B2" t="s">
        <v>33</v>
      </c>
      <c r="C2">
        <v>20</v>
      </c>
      <c r="D2">
        <f>Таблица2[[#This Row],[Estimación (h)]]*13</f>
        <v>260</v>
      </c>
      <c r="E2">
        <v>20</v>
      </c>
      <c r="F2">
        <f>Таблица2[[#This Row],[Real (h)]]*13</f>
        <v>260</v>
      </c>
      <c r="G2">
        <f>(Таблица2[[#This Row],[Estimación (h)]]-Таблица2[[#This Row],[Real (h)]])</f>
        <v>0</v>
      </c>
      <c r="H2">
        <f>(Таблица2[[#This Row],[Coste estimación(€)]]-Таблица2[[#This Row],[Coste Real (€)]])</f>
        <v>0</v>
      </c>
      <c r="I2" t="s">
        <v>30</v>
      </c>
      <c r="J2" t="s">
        <v>31</v>
      </c>
    </row>
    <row r="3" spans="1:10" x14ac:dyDescent="0.25">
      <c r="A3" t="s">
        <v>5</v>
      </c>
      <c r="B3" t="s">
        <v>34</v>
      </c>
      <c r="C3">
        <v>15</v>
      </c>
      <c r="D3">
        <f>Таблица2[[#This Row],[Estimación (h)]]*13</f>
        <v>195</v>
      </c>
      <c r="E3">
        <v>15</v>
      </c>
      <c r="F3">
        <f>Таблица2[[#This Row],[Real (h)]]*13</f>
        <v>195</v>
      </c>
      <c r="G3">
        <f>(Таблица2[[#This Row],[Estimación (h)]]-Таблица2[[#This Row],[Real (h)]])</f>
        <v>0</v>
      </c>
      <c r="H3">
        <f>(Таблица2[[#This Row],[Coste estimación(€)]]-Таблица2[[#This Row],[Coste Real (€)]])</f>
        <v>0</v>
      </c>
      <c r="I3" t="s">
        <v>4</v>
      </c>
      <c r="J3" t="s">
        <v>31</v>
      </c>
    </row>
    <row r="4" spans="1:10" x14ac:dyDescent="0.25">
      <c r="A4" t="s">
        <v>6</v>
      </c>
      <c r="B4" t="s">
        <v>35</v>
      </c>
      <c r="C4">
        <v>15</v>
      </c>
      <c r="D4">
        <f>Таблица2[[#This Row],[Estimación (h)]]*13</f>
        <v>195</v>
      </c>
      <c r="E4">
        <v>15</v>
      </c>
      <c r="F4">
        <f>Таблица2[[#This Row],[Real (h)]]*13</f>
        <v>195</v>
      </c>
      <c r="G4">
        <f>(Таблица2[[#This Row],[Estimación (h)]]-Таблица2[[#This Row],[Real (h)]])</f>
        <v>0</v>
      </c>
      <c r="H4">
        <f>(Таблица2[[#This Row],[Coste estimación(€)]]-Таблица2[[#This Row],[Coste Real (€)]])</f>
        <v>0</v>
      </c>
      <c r="I4" t="s">
        <v>5</v>
      </c>
      <c r="J4" t="s">
        <v>31</v>
      </c>
    </row>
    <row r="5" spans="1:10" x14ac:dyDescent="0.25">
      <c r="A5" t="s">
        <v>7</v>
      </c>
      <c r="B5" t="s">
        <v>36</v>
      </c>
      <c r="C5">
        <v>20</v>
      </c>
      <c r="D5">
        <f>Таблица2[[#This Row],[Estimación (h)]]*13</f>
        <v>260</v>
      </c>
      <c r="E5">
        <v>30</v>
      </c>
      <c r="F5">
        <f>Таблица2[[#This Row],[Real (h)]]*13</f>
        <v>390</v>
      </c>
      <c r="G5">
        <f>(Таблица2[[#This Row],[Estimación (h)]]-Таблица2[[#This Row],[Real (h)]])</f>
        <v>-10</v>
      </c>
      <c r="H5">
        <f>(Таблица2[[#This Row],[Coste estimación(€)]]-Таблица2[[#This Row],[Coste Real (€)]])</f>
        <v>-130</v>
      </c>
      <c r="I5" t="s">
        <v>6</v>
      </c>
      <c r="J5" t="s">
        <v>31</v>
      </c>
    </row>
    <row r="6" spans="1:10" x14ac:dyDescent="0.25">
      <c r="B6" s="1" t="s">
        <v>61</v>
      </c>
      <c r="C6" s="1">
        <f>SUM(C2:C5)</f>
        <v>70</v>
      </c>
      <c r="D6" s="1">
        <f>Таблица2[[#This Row],[Estimación (h)]]*13</f>
        <v>910</v>
      </c>
      <c r="E6" s="1">
        <v>80</v>
      </c>
      <c r="F6" s="1">
        <f>Таблица2[[#This Row],[Real (h)]]*13</f>
        <v>1040</v>
      </c>
      <c r="G6" s="1">
        <f>(Таблица2[[#This Row],[Estimación (h)]]-Таблица2[[#This Row],[Real (h)]])</f>
        <v>-10</v>
      </c>
      <c r="H6" s="1">
        <f>(Таблица2[[#This Row],[Coste estimación(€)]]-Таблица2[[#This Row],[Coste Real (€)]])</f>
        <v>-130</v>
      </c>
    </row>
    <row r="7" spans="1:10" x14ac:dyDescent="0.25">
      <c r="A7" t="s">
        <v>8</v>
      </c>
      <c r="B7" t="s">
        <v>37</v>
      </c>
      <c r="C7">
        <v>20</v>
      </c>
      <c r="D7">
        <f>Таблица2[[#This Row],[Estimación (h)]]*13</f>
        <v>260</v>
      </c>
      <c r="E7">
        <v>18</v>
      </c>
      <c r="F7">
        <f>Таблица2[[#This Row],[Real (h)]]*13</f>
        <v>234</v>
      </c>
      <c r="G7">
        <f>(Таблица2[[#This Row],[Estimación (h)]]-Таблица2[[#This Row],[Real (h)]])</f>
        <v>2</v>
      </c>
      <c r="H7">
        <f>(Таблица2[[#This Row],[Coste estimación(€)]]-Таблица2[[#This Row],[Coste Real (€)]])</f>
        <v>26</v>
      </c>
      <c r="I7" t="s">
        <v>7</v>
      </c>
      <c r="J7" t="s">
        <v>32</v>
      </c>
    </row>
    <row r="8" spans="1:10" x14ac:dyDescent="0.25">
      <c r="A8" t="s">
        <v>9</v>
      </c>
      <c r="B8" t="s">
        <v>38</v>
      </c>
      <c r="C8">
        <v>35</v>
      </c>
      <c r="D8">
        <f>Таблица2[[#This Row],[Estimación (h)]]*13</f>
        <v>455</v>
      </c>
      <c r="E8">
        <v>42</v>
      </c>
      <c r="F8">
        <f>Таблица2[[#This Row],[Real (h)]]*13</f>
        <v>546</v>
      </c>
      <c r="G8">
        <f>(Таблица2[[#This Row],[Estimación (h)]]-Таблица2[[#This Row],[Real (h)]])</f>
        <v>-7</v>
      </c>
      <c r="H8">
        <f>(Таблица2[[#This Row],[Coste estimación(€)]]-Таблица2[[#This Row],[Coste Real (€)]])</f>
        <v>-91</v>
      </c>
      <c r="I8" t="s">
        <v>8</v>
      </c>
      <c r="J8" t="s">
        <v>62</v>
      </c>
    </row>
    <row r="9" spans="1:10" x14ac:dyDescent="0.25">
      <c r="A9" t="s">
        <v>10</v>
      </c>
      <c r="B9" t="s">
        <v>39</v>
      </c>
      <c r="C9">
        <v>25</v>
      </c>
      <c r="D9">
        <f>Таблица2[[#This Row],[Estimación (h)]]*13</f>
        <v>325</v>
      </c>
      <c r="E9">
        <v>23</v>
      </c>
      <c r="F9">
        <f>Таблица2[[#This Row],[Real (h)]]*13</f>
        <v>299</v>
      </c>
      <c r="G9">
        <f>(Таблица2[[#This Row],[Estimación (h)]]-Таблица2[[#This Row],[Real (h)]])</f>
        <v>2</v>
      </c>
      <c r="H9">
        <f>(Таблица2[[#This Row],[Coste estimación(€)]]-Таблица2[[#This Row],[Coste Real (€)]])</f>
        <v>26</v>
      </c>
      <c r="I9" t="s">
        <v>8</v>
      </c>
      <c r="J9" t="s">
        <v>62</v>
      </c>
    </row>
    <row r="10" spans="1:10" x14ac:dyDescent="0.25">
      <c r="A10" t="s">
        <v>11</v>
      </c>
      <c r="B10" t="s">
        <v>40</v>
      </c>
      <c r="C10">
        <v>15</v>
      </c>
      <c r="D10">
        <f>Таблица2[[#This Row],[Estimación (h)]]*13</f>
        <v>195</v>
      </c>
      <c r="E10">
        <v>12</v>
      </c>
      <c r="F10">
        <f>Таблица2[[#This Row],[Real (h)]]*13</f>
        <v>156</v>
      </c>
      <c r="G10">
        <f>(Таблица2[[#This Row],[Estimación (h)]]-Таблица2[[#This Row],[Real (h)]])</f>
        <v>3</v>
      </c>
      <c r="H10">
        <f>(Таблица2[[#This Row],[Coste estimación(€)]]-Таблица2[[#This Row],[Coste Real (€)]])</f>
        <v>39</v>
      </c>
      <c r="I10" t="s">
        <v>10</v>
      </c>
      <c r="J10" t="s">
        <v>62</v>
      </c>
    </row>
    <row r="11" spans="1:10" x14ac:dyDescent="0.25">
      <c r="A11" t="s">
        <v>12</v>
      </c>
      <c r="B11" t="s">
        <v>41</v>
      </c>
      <c r="C11">
        <v>10</v>
      </c>
      <c r="D11">
        <f>Таблица2[[#This Row],[Estimación (h)]]*13</f>
        <v>130</v>
      </c>
      <c r="E11">
        <v>11</v>
      </c>
      <c r="F11">
        <f>Таблица2[[#This Row],[Real (h)]]*13</f>
        <v>143</v>
      </c>
      <c r="G11">
        <f>(Таблица2[[#This Row],[Estimación (h)]]-Таблица2[[#This Row],[Real (h)]])</f>
        <v>-1</v>
      </c>
      <c r="H11">
        <f>(Таблица2[[#This Row],[Coste estimación(€)]]-Таблица2[[#This Row],[Coste Real (€)]])</f>
        <v>-13</v>
      </c>
      <c r="I11" t="s">
        <v>11</v>
      </c>
      <c r="J11" t="s">
        <v>62</v>
      </c>
    </row>
    <row r="12" spans="1:10" x14ac:dyDescent="0.25">
      <c r="B12" s="1" t="s">
        <v>61</v>
      </c>
      <c r="C12" s="1">
        <f>SUM(C7:C11)</f>
        <v>105</v>
      </c>
      <c r="D12" s="1">
        <f>Таблица2[[#This Row],[Estimación (h)]]*13</f>
        <v>1365</v>
      </c>
      <c r="E12" s="1">
        <v>106</v>
      </c>
      <c r="F12" s="1">
        <f>Таблица2[[#This Row],[Real (h)]]*13</f>
        <v>1378</v>
      </c>
      <c r="G12" s="1">
        <f>(Таблица2[[#This Row],[Estimación (h)]]-Таблица2[[#This Row],[Real (h)]])</f>
        <v>-1</v>
      </c>
      <c r="H12" s="1">
        <f>(Таблица2[[#This Row],[Coste estimación(€)]]-Таблица2[[#This Row],[Coste Real (€)]])</f>
        <v>-13</v>
      </c>
    </row>
    <row r="13" spans="1:10" x14ac:dyDescent="0.25">
      <c r="A13" t="s">
        <v>13</v>
      </c>
      <c r="B13" t="s">
        <v>42</v>
      </c>
      <c r="C13">
        <v>15</v>
      </c>
      <c r="D13">
        <f>Таблица2[[#This Row],[Estimación (h)]]*13</f>
        <v>195</v>
      </c>
      <c r="E13">
        <v>18</v>
      </c>
      <c r="F13">
        <f>Таблица2[[#This Row],[Real (h)]]*13</f>
        <v>234</v>
      </c>
      <c r="G13">
        <f>(Таблица2[[#This Row],[Estimación (h)]]-Таблица2[[#This Row],[Real (h)]])</f>
        <v>-3</v>
      </c>
      <c r="H13">
        <f>(Таблица2[[#This Row],[Coste estimación(€)]]-Таблица2[[#This Row],[Coste Real (€)]])</f>
        <v>-39</v>
      </c>
      <c r="I13" t="s">
        <v>12</v>
      </c>
      <c r="J13" t="s">
        <v>32</v>
      </c>
    </row>
    <row r="14" spans="1:10" x14ac:dyDescent="0.25">
      <c r="A14" t="s">
        <v>14</v>
      </c>
      <c r="B14" t="s">
        <v>43</v>
      </c>
      <c r="C14">
        <v>30</v>
      </c>
      <c r="D14">
        <f>Таблица2[[#This Row],[Estimación (h)]]*13</f>
        <v>390</v>
      </c>
      <c r="E14">
        <v>68</v>
      </c>
      <c r="F14">
        <f>Таблица2[[#This Row],[Real (h)]]*13</f>
        <v>884</v>
      </c>
      <c r="G14">
        <f>(Таблица2[[#This Row],[Estimación (h)]]-Таблица2[[#This Row],[Real (h)]])</f>
        <v>-38</v>
      </c>
      <c r="H14">
        <f>(Таблица2[[#This Row],[Coste estimación(€)]]-Таблица2[[#This Row],[Coste Real (€)]])</f>
        <v>-494</v>
      </c>
      <c r="I14" t="s">
        <v>13</v>
      </c>
      <c r="J14" t="s">
        <v>62</v>
      </c>
    </row>
    <row r="15" spans="1:10" x14ac:dyDescent="0.25">
      <c r="A15" t="s">
        <v>15</v>
      </c>
      <c r="B15" t="s">
        <v>44</v>
      </c>
      <c r="C15">
        <v>25</v>
      </c>
      <c r="D15">
        <f>Таблица2[[#This Row],[Estimación (h)]]*13</f>
        <v>325</v>
      </c>
      <c r="E15">
        <v>29</v>
      </c>
      <c r="F15">
        <f>Таблица2[[#This Row],[Real (h)]]*13</f>
        <v>377</v>
      </c>
      <c r="G15">
        <f>(Таблица2[[#This Row],[Estimación (h)]]-Таблица2[[#This Row],[Real (h)]])</f>
        <v>-4</v>
      </c>
      <c r="H15">
        <f>(Таблица2[[#This Row],[Coste estimación(€)]]-Таблица2[[#This Row],[Coste Real (€)]])</f>
        <v>-52</v>
      </c>
      <c r="I15" t="s">
        <v>13</v>
      </c>
      <c r="J15" t="s">
        <v>62</v>
      </c>
    </row>
    <row r="16" spans="1:10" x14ac:dyDescent="0.25">
      <c r="A16" t="s">
        <v>16</v>
      </c>
      <c r="B16" t="s">
        <v>45</v>
      </c>
      <c r="C16">
        <v>15</v>
      </c>
      <c r="D16">
        <f>Таблица2[[#This Row],[Estimación (h)]]*13</f>
        <v>195</v>
      </c>
      <c r="E16">
        <v>13</v>
      </c>
      <c r="F16">
        <f>Таблица2[[#This Row],[Real (h)]]*13</f>
        <v>169</v>
      </c>
      <c r="G16">
        <f>(Таблица2[[#This Row],[Estimación (h)]]-Таблица2[[#This Row],[Real (h)]])</f>
        <v>2</v>
      </c>
      <c r="H16">
        <f>(Таблица2[[#This Row],[Coste estimación(€)]]-Таблица2[[#This Row],[Coste Real (€)]])</f>
        <v>26</v>
      </c>
      <c r="I16" t="s">
        <v>13</v>
      </c>
      <c r="J16" t="s">
        <v>62</v>
      </c>
    </row>
    <row r="17" spans="1:10" x14ac:dyDescent="0.25">
      <c r="A17" t="s">
        <v>17</v>
      </c>
      <c r="B17" t="s">
        <v>46</v>
      </c>
      <c r="C17">
        <v>25</v>
      </c>
      <c r="D17">
        <f>Таблица2[[#This Row],[Estimación (h)]]*13</f>
        <v>325</v>
      </c>
      <c r="E17">
        <v>27</v>
      </c>
      <c r="F17">
        <f>Таблица2[[#This Row],[Real (h)]]*13</f>
        <v>351</v>
      </c>
      <c r="G17">
        <f>(Таблица2[[#This Row],[Estimación (h)]]-Таблица2[[#This Row],[Real (h)]])</f>
        <v>-2</v>
      </c>
      <c r="H17">
        <f>(Таблица2[[#This Row],[Coste estimación(€)]]-Таблица2[[#This Row],[Coste Real (€)]])</f>
        <v>-26</v>
      </c>
      <c r="I17" t="s">
        <v>13</v>
      </c>
      <c r="J17" t="s">
        <v>62</v>
      </c>
    </row>
    <row r="18" spans="1:10" x14ac:dyDescent="0.25">
      <c r="A18" t="s">
        <v>18</v>
      </c>
      <c r="B18" t="s">
        <v>47</v>
      </c>
      <c r="C18">
        <v>25</v>
      </c>
      <c r="D18">
        <f>Таблица2[[#This Row],[Estimación (h)]]*13</f>
        <v>325</v>
      </c>
      <c r="E18">
        <v>30</v>
      </c>
      <c r="F18">
        <f>Таблица2[[#This Row],[Real (h)]]*13</f>
        <v>390</v>
      </c>
      <c r="G18">
        <f>(Таблица2[[#This Row],[Estimación (h)]]-Таблица2[[#This Row],[Real (h)]])</f>
        <v>-5</v>
      </c>
      <c r="H18">
        <f>(Таблица2[[#This Row],[Coste estimación(€)]]-Таблица2[[#This Row],[Coste Real (€)]])</f>
        <v>-65</v>
      </c>
      <c r="I18" t="s">
        <v>17</v>
      </c>
      <c r="J18" t="s">
        <v>62</v>
      </c>
    </row>
    <row r="19" spans="1:10" x14ac:dyDescent="0.25">
      <c r="B19" s="1" t="s">
        <v>61</v>
      </c>
      <c r="C19" s="1">
        <f>SUM(C13:C18)</f>
        <v>135</v>
      </c>
      <c r="D19" s="1">
        <f>Таблица2[[#This Row],[Estimación (h)]]*13</f>
        <v>1755</v>
      </c>
      <c r="E19" s="1">
        <v>155</v>
      </c>
      <c r="F19" s="1">
        <f>Таблица2[[#This Row],[Real (h)]]*13</f>
        <v>2015</v>
      </c>
      <c r="G19" s="1">
        <f>(Таблица2[[#This Row],[Estimación (h)]]-Таблица2[[#This Row],[Real (h)]])</f>
        <v>-20</v>
      </c>
      <c r="H19" s="1">
        <f>(Таблица2[[#This Row],[Coste estimación(€)]]-Таблица2[[#This Row],[Coste Real (€)]])</f>
        <v>-260</v>
      </c>
    </row>
    <row r="20" spans="1:10" x14ac:dyDescent="0.25">
      <c r="A20" t="s">
        <v>19</v>
      </c>
      <c r="B20" t="s">
        <v>48</v>
      </c>
      <c r="C20">
        <v>30</v>
      </c>
      <c r="D20">
        <f>Таблица2[[#This Row],[Estimación (h)]]*13</f>
        <v>390</v>
      </c>
      <c r="E20">
        <v>36</v>
      </c>
      <c r="F20">
        <f>Таблица2[[#This Row],[Real (h)]]*13</f>
        <v>468</v>
      </c>
      <c r="G20">
        <f>(Таблица2[[#This Row],[Estimación (h)]]-Таблица2[[#This Row],[Real (h)]])</f>
        <v>-6</v>
      </c>
      <c r="H20">
        <f>(Таблица2[[#This Row],[Coste estimación(€)]]-Таблица2[[#This Row],[Coste Real (€)]])</f>
        <v>-78</v>
      </c>
      <c r="I20" t="s">
        <v>30</v>
      </c>
      <c r="J20" t="s">
        <v>62</v>
      </c>
    </row>
    <row r="21" spans="1:10" x14ac:dyDescent="0.25">
      <c r="A21" t="s">
        <v>20</v>
      </c>
      <c r="B21" t="s">
        <v>49</v>
      </c>
      <c r="C21">
        <v>25</v>
      </c>
      <c r="D21">
        <f>Таблица2[[#This Row],[Estimación (h)]]*13</f>
        <v>325</v>
      </c>
      <c r="E21">
        <v>29</v>
      </c>
      <c r="F21">
        <f>Таблица2[[#This Row],[Real (h)]]*13</f>
        <v>377</v>
      </c>
      <c r="G21">
        <f>(Таблица2[[#This Row],[Estimación (h)]]-Таблица2[[#This Row],[Real (h)]])</f>
        <v>-4</v>
      </c>
      <c r="H21">
        <f>(Таблица2[[#This Row],[Coste estimación(€)]]-Таблица2[[#This Row],[Coste Real (€)]])</f>
        <v>-52</v>
      </c>
      <c r="I21" t="s">
        <v>19</v>
      </c>
      <c r="J21" t="s">
        <v>62</v>
      </c>
    </row>
    <row r="22" spans="1:10" x14ac:dyDescent="0.25">
      <c r="A22" t="s">
        <v>21</v>
      </c>
      <c r="B22" t="s">
        <v>50</v>
      </c>
      <c r="C22">
        <v>20</v>
      </c>
      <c r="D22">
        <f>Таблица2[[#This Row],[Estimación (h)]]*13</f>
        <v>260</v>
      </c>
      <c r="E22">
        <v>18</v>
      </c>
      <c r="F22">
        <f>Таблица2[[#This Row],[Real (h)]]*13</f>
        <v>234</v>
      </c>
      <c r="G22">
        <f>(Таблица2[[#This Row],[Estimación (h)]]-Таблица2[[#This Row],[Real (h)]])</f>
        <v>2</v>
      </c>
      <c r="H22">
        <f>(Таблица2[[#This Row],[Coste estimación(€)]]-Таблица2[[#This Row],[Coste Real (€)]])</f>
        <v>26</v>
      </c>
      <c r="I22" t="s">
        <v>16</v>
      </c>
      <c r="J22" t="s">
        <v>62</v>
      </c>
    </row>
    <row r="23" spans="1:10" x14ac:dyDescent="0.25">
      <c r="A23" t="s">
        <v>22</v>
      </c>
      <c r="B23" t="s">
        <v>51</v>
      </c>
      <c r="C23">
        <v>20</v>
      </c>
      <c r="D23">
        <f>Таблица2[[#This Row],[Estimación (h)]]*13</f>
        <v>260</v>
      </c>
      <c r="E23">
        <v>24</v>
      </c>
      <c r="F23">
        <f>Таблица2[[#This Row],[Real (h)]]*13</f>
        <v>312</v>
      </c>
      <c r="G23">
        <f>(Таблица2[[#This Row],[Estimación (h)]]-Таблица2[[#This Row],[Real (h)]])</f>
        <v>-4</v>
      </c>
      <c r="H23">
        <f>(Таблица2[[#This Row],[Coste estimación(€)]]-Таблица2[[#This Row],[Coste Real (€)]])</f>
        <v>-52</v>
      </c>
      <c r="I23" t="s">
        <v>19</v>
      </c>
      <c r="J23" t="s">
        <v>63</v>
      </c>
    </row>
    <row r="24" spans="1:10" x14ac:dyDescent="0.25">
      <c r="B24" s="1" t="s">
        <v>61</v>
      </c>
      <c r="C24" s="1">
        <f>SUM(C20:C23)</f>
        <v>95</v>
      </c>
      <c r="D24" s="1">
        <f>Таблица2[[#This Row],[Estimación (h)]]*13</f>
        <v>1235</v>
      </c>
      <c r="E24" s="1">
        <v>107</v>
      </c>
      <c r="F24" s="1">
        <f>Таблица2[[#This Row],[Real (h)]]*13</f>
        <v>1391</v>
      </c>
      <c r="G24" s="1">
        <f>(Таблица2[[#This Row],[Estimación (h)]]-Таблица2[[#This Row],[Real (h)]])</f>
        <v>-12</v>
      </c>
      <c r="H24" s="1">
        <f>(Таблица2[[#This Row],[Coste estimación(€)]]-Таблица2[[#This Row],[Coste Real (€)]])</f>
        <v>-156</v>
      </c>
    </row>
    <row r="25" spans="1:10" x14ac:dyDescent="0.25">
      <c r="A25" t="s">
        <v>23</v>
      </c>
      <c r="B25" t="s">
        <v>52</v>
      </c>
      <c r="C25">
        <v>30</v>
      </c>
      <c r="D25">
        <f>Таблица2[[#This Row],[Estimación (h)]]*13</f>
        <v>390</v>
      </c>
      <c r="E25">
        <v>41</v>
      </c>
      <c r="F25">
        <f>Таблица2[[#This Row],[Real (h)]]*13</f>
        <v>533</v>
      </c>
      <c r="G25">
        <f>(Таблица2[[#This Row],[Estimación (h)]]-Таблица2[[#This Row],[Real (h)]])</f>
        <v>-11</v>
      </c>
      <c r="H25">
        <f>(Таблица2[[#This Row],[Coste estimación(€)]]-Таблица2[[#This Row],[Coste Real (€)]])</f>
        <v>-143</v>
      </c>
      <c r="I25" t="s">
        <v>14</v>
      </c>
      <c r="J25" t="s">
        <v>62</v>
      </c>
    </row>
    <row r="26" spans="1:10" x14ac:dyDescent="0.25">
      <c r="A26" t="s">
        <v>24</v>
      </c>
      <c r="B26" t="s">
        <v>53</v>
      </c>
      <c r="C26">
        <v>10</v>
      </c>
      <c r="D26">
        <f>Таблица2[[#This Row],[Estimación (h)]]*13</f>
        <v>130</v>
      </c>
      <c r="E26">
        <v>8</v>
      </c>
      <c r="F26">
        <f>Таблица2[[#This Row],[Real (h)]]*13</f>
        <v>104</v>
      </c>
      <c r="G26">
        <f>(Таблица2[[#This Row],[Estimación (h)]]-Таблица2[[#This Row],[Real (h)]])</f>
        <v>2</v>
      </c>
      <c r="H26">
        <f>(Таблица2[[#This Row],[Coste estimación(€)]]-Таблица2[[#This Row],[Coste Real (€)]])</f>
        <v>26</v>
      </c>
      <c r="I26" t="s">
        <v>23</v>
      </c>
      <c r="J26" t="s">
        <v>62</v>
      </c>
    </row>
    <row r="27" spans="1:10" x14ac:dyDescent="0.25">
      <c r="A27" t="s">
        <v>25</v>
      </c>
      <c r="B27" t="s">
        <v>54</v>
      </c>
      <c r="C27">
        <v>15</v>
      </c>
      <c r="D27">
        <f>Таблица2[[#This Row],[Estimación (h)]]*13</f>
        <v>195</v>
      </c>
      <c r="E27">
        <v>17</v>
      </c>
      <c r="F27">
        <f>Таблица2[[#This Row],[Real (h)]]*13</f>
        <v>221</v>
      </c>
      <c r="G27">
        <f>(Таблица2[[#This Row],[Estimación (h)]]-Таблица2[[#This Row],[Real (h)]])</f>
        <v>-2</v>
      </c>
      <c r="H27">
        <f>(Таблица2[[#This Row],[Coste estimación(€)]]-Таблица2[[#This Row],[Coste Real (€)]])</f>
        <v>-26</v>
      </c>
      <c r="I27" t="s">
        <v>23</v>
      </c>
      <c r="J27" t="s">
        <v>62</v>
      </c>
    </row>
    <row r="28" spans="1:10" x14ac:dyDescent="0.25">
      <c r="A28" t="s">
        <v>26</v>
      </c>
      <c r="B28" t="s">
        <v>55</v>
      </c>
      <c r="C28">
        <v>10</v>
      </c>
      <c r="D28">
        <f>Таблица2[[#This Row],[Estimación (h)]]*13</f>
        <v>130</v>
      </c>
      <c r="E28">
        <v>11</v>
      </c>
      <c r="F28">
        <f>Таблица2[[#This Row],[Real (h)]]*13</f>
        <v>143</v>
      </c>
      <c r="G28">
        <f>(Таблица2[[#This Row],[Estimación (h)]]-Таблица2[[#This Row],[Real (h)]])</f>
        <v>-1</v>
      </c>
      <c r="H28">
        <f>(Таблица2[[#This Row],[Coste estimación(€)]]-Таблица2[[#This Row],[Coste Real (€)]])</f>
        <v>-13</v>
      </c>
      <c r="I28" t="s">
        <v>30</v>
      </c>
      <c r="J28" t="s">
        <v>62</v>
      </c>
    </row>
    <row r="29" spans="1:10" x14ac:dyDescent="0.25">
      <c r="B29" s="1" t="s">
        <v>61</v>
      </c>
      <c r="C29" s="1">
        <f>SUM(C25:C28)</f>
        <v>65</v>
      </c>
      <c r="D29" s="1">
        <f>Таблица2[[#This Row],[Estimación (h)]]*13</f>
        <v>845</v>
      </c>
      <c r="E29" s="1">
        <v>77</v>
      </c>
      <c r="F29" s="1">
        <f>Таблица2[[#This Row],[Real (h)]]*13</f>
        <v>1001</v>
      </c>
      <c r="G29" s="1">
        <f>(Таблица2[[#This Row],[Estimación (h)]]-Таблица2[[#This Row],[Real (h)]])</f>
        <v>-12</v>
      </c>
      <c r="H29" s="1">
        <f>(Таблица2[[#This Row],[Coste estimación(€)]]-Таблица2[[#This Row],[Coste Real (€)]])</f>
        <v>-156</v>
      </c>
    </row>
    <row r="30" spans="1:10" x14ac:dyDescent="0.25">
      <c r="A30" t="s">
        <v>27</v>
      </c>
      <c r="B30" t="s">
        <v>56</v>
      </c>
      <c r="C30">
        <v>25</v>
      </c>
      <c r="D30">
        <f>Таблица2[[#This Row],[Estimación (h)]]*13</f>
        <v>325</v>
      </c>
      <c r="E30">
        <v>31</v>
      </c>
      <c r="F30">
        <f>Таблица2[[#This Row],[Real (h)]]*13</f>
        <v>403</v>
      </c>
      <c r="G30">
        <f>(Таблица2[[#This Row],[Estimación (h)]]-Таблица2[[#This Row],[Real (h)]])</f>
        <v>-6</v>
      </c>
      <c r="H30">
        <f>(Таблица2[[#This Row],[Coste estimación(€)]]-Таблица2[[#This Row],[Coste Real (€)]])</f>
        <v>-78</v>
      </c>
      <c r="I30" t="s">
        <v>10</v>
      </c>
      <c r="J30" t="s">
        <v>59</v>
      </c>
    </row>
    <row r="31" spans="1:10" x14ac:dyDescent="0.25">
      <c r="A31" t="s">
        <v>28</v>
      </c>
      <c r="B31" t="s">
        <v>57</v>
      </c>
      <c r="C31">
        <v>30</v>
      </c>
      <c r="D31">
        <f>Таблица2[[#This Row],[Estimación (h)]]*13</f>
        <v>390</v>
      </c>
      <c r="E31">
        <v>42</v>
      </c>
      <c r="F31">
        <f>Таблица2[[#This Row],[Real (h)]]*13</f>
        <v>546</v>
      </c>
      <c r="G31">
        <f>(Таблица2[[#This Row],[Estimación (h)]]-Таблица2[[#This Row],[Real (h)]])</f>
        <v>-12</v>
      </c>
      <c r="H31">
        <f>(Таблица2[[#This Row],[Coste estimación(€)]]-Таблица2[[#This Row],[Coste Real (€)]])</f>
        <v>-156</v>
      </c>
      <c r="I31" t="s">
        <v>10</v>
      </c>
      <c r="J31" t="s">
        <v>62</v>
      </c>
    </row>
    <row r="32" spans="1:10" x14ac:dyDescent="0.25">
      <c r="A32" t="s">
        <v>29</v>
      </c>
      <c r="B32" t="s">
        <v>58</v>
      </c>
      <c r="C32">
        <v>200</v>
      </c>
      <c r="D32">
        <f>Таблица2[[#This Row],[Estimación (h)]]*13</f>
        <v>2600</v>
      </c>
      <c r="E32">
        <v>182</v>
      </c>
      <c r="F32">
        <f>Таблица2[[#This Row],[Real (h)]]*13</f>
        <v>2366</v>
      </c>
      <c r="G32">
        <f>(Таблица2[[#This Row],[Estimación (h)]]-Таблица2[[#This Row],[Real (h)]])</f>
        <v>18</v>
      </c>
      <c r="H32">
        <f>(Таблица2[[#This Row],[Coste estimación(€)]]-Таблица2[[#This Row],[Coste Real (€)]])</f>
        <v>234</v>
      </c>
      <c r="I32" t="s">
        <v>7</v>
      </c>
      <c r="J32" t="s">
        <v>31</v>
      </c>
    </row>
    <row r="33" spans="1:8" x14ac:dyDescent="0.25">
      <c r="B33" s="1" t="s">
        <v>61</v>
      </c>
      <c r="C33" s="1">
        <f>SUM(C30:C32)</f>
        <v>255</v>
      </c>
      <c r="D33" s="1">
        <f>Таблица2[[#This Row],[Estimación (h)]]*13</f>
        <v>3315</v>
      </c>
      <c r="E33" s="1">
        <v>255</v>
      </c>
      <c r="F33" s="1">
        <f>Таблица2[[#This Row],[Real (h)]]*13</f>
        <v>3315</v>
      </c>
      <c r="G33" s="1">
        <f>(Таблица2[[#This Row],[Estimación (h)]]-Таблица2[[#This Row],[Real (h)]])</f>
        <v>0</v>
      </c>
      <c r="H33">
        <f>(Таблица2[[#This Row],[Coste estimación(€)]]-Таблица2[[#This Row],[Coste Real (€)]])</f>
        <v>0</v>
      </c>
    </row>
    <row r="34" spans="1:8" x14ac:dyDescent="0.25">
      <c r="A34" s="3"/>
      <c r="B34" s="3" t="s">
        <v>69</v>
      </c>
      <c r="C34" s="1" t="s">
        <v>30</v>
      </c>
      <c r="D34">
        <v>1569.6</v>
      </c>
      <c r="E34" s="1"/>
      <c r="F34" s="2" t="s">
        <v>30</v>
      </c>
      <c r="G34" s="2" t="s">
        <v>30</v>
      </c>
      <c r="H34" s="2" t="s">
        <v>30</v>
      </c>
    </row>
    <row r="35" spans="1:8" x14ac:dyDescent="0.25">
      <c r="A35" s="3"/>
      <c r="B35" t="s">
        <v>70</v>
      </c>
      <c r="C35" s="1" t="s">
        <v>30</v>
      </c>
      <c r="D35">
        <v>742.3</v>
      </c>
      <c r="E35" s="1"/>
      <c r="F35" s="2"/>
      <c r="G35" s="2" t="s">
        <v>30</v>
      </c>
      <c r="H35" s="2">
        <v>0</v>
      </c>
    </row>
    <row r="36" spans="1:8" x14ac:dyDescent="0.25">
      <c r="A36" s="3"/>
      <c r="B36" s="1" t="s">
        <v>71</v>
      </c>
      <c r="C36" s="1">
        <f>C33+C29+C24+C19+C12+C6</f>
        <v>725</v>
      </c>
      <c r="D36" s="1">
        <f t="shared" ref="D36:H36" si="0">D33+D29+D24+D19+D12+D6</f>
        <v>9425</v>
      </c>
      <c r="E36" s="1">
        <f t="shared" si="0"/>
        <v>780</v>
      </c>
      <c r="F36" s="1">
        <f t="shared" si="0"/>
        <v>10140</v>
      </c>
      <c r="G36" s="1">
        <f>(Таблица2[[#This Row],[Estimación (h)]]-Таблица2[[#This Row],[Real (h)]])</f>
        <v>-55</v>
      </c>
      <c r="H36" s="1">
        <f>(Таблица2[[#This Row],[Coste estimación(€)]]-Таблица2[[#This Row],[Coste Real (€)]])</f>
        <v>-715</v>
      </c>
    </row>
    <row r="37" spans="1:8" x14ac:dyDescent="0.25">
      <c r="B37" s="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aglaya</dc:creator>
  <cp:lastModifiedBy>aglaya</cp:lastModifiedBy>
  <dcterms:created xsi:type="dcterms:W3CDTF">2026-03-17T18:04:28Z</dcterms:created>
  <dcterms:modified xsi:type="dcterms:W3CDTF">2026-06-14T17:45:53Z</dcterms:modified>
</cp:coreProperties>
</file>